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iago\D_Documents\Ensino\REDA\Gas Properties\"/>
    </mc:Choice>
  </mc:AlternateContent>
  <xr:revisionPtr revIDLastSave="0" documentId="13_ncr:1_{30C949A5-644A-4148-8913-B143F72C0F6C}" xr6:coauthVersionLast="45" xr6:coauthVersionMax="45" xr10:uidLastSave="{00000000-0000-0000-0000-000000000000}"/>
  <bookViews>
    <workbookView xWindow="-120" yWindow="-120" windowWidth="20730" windowHeight="11160" xr2:uid="{E6E42AD5-2A35-4F09-A586-9DA41605514C}"/>
  </bookViews>
  <sheets>
    <sheet name="p = k 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13" i="1"/>
  <c r="L13" i="1" s="1"/>
  <c r="C19" i="1" l="1"/>
  <c r="C21" i="1" s="1"/>
  <c r="C16" i="1" l="1"/>
</calcChain>
</file>

<file path=xl/sharedStrings.xml><?xml version="1.0" encoding="utf-8"?>
<sst xmlns="http://schemas.openxmlformats.org/spreadsheetml/2006/main" count="79" uniqueCount="60">
  <si>
    <t>profundidade =</t>
  </si>
  <si>
    <t>nm</t>
  </si>
  <si>
    <t>altura =</t>
  </si>
  <si>
    <t>N (heavy) =</t>
  </si>
  <si>
    <t>Explorar:</t>
  </si>
  <si>
    <t>p = (n R / V) T</t>
  </si>
  <si>
    <t>J / (K mol)</t>
  </si>
  <si>
    <t>R =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</si>
  <si>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 =</t>
    </r>
  </si>
  <si>
    <t>/ mol</t>
  </si>
  <si>
    <t>Grandezas parâmetro</t>
  </si>
  <si>
    <t>Variável independente</t>
  </si>
  <si>
    <t>Variável dependente</t>
  </si>
  <si>
    <t>Resultado cálculos</t>
  </si>
  <si>
    <t>comprimento =</t>
  </si>
  <si>
    <t>partículas</t>
  </si>
  <si>
    <t>V =</t>
  </si>
  <si>
    <r>
      <t>pm</t>
    </r>
    <r>
      <rPr>
        <vertAlign val="superscript"/>
        <sz val="11"/>
        <color theme="1"/>
        <rFont val="Calibri"/>
        <family val="2"/>
        <scheme val="minor"/>
      </rPr>
      <t>3</t>
    </r>
  </si>
  <si>
    <t>p = k T</t>
  </si>
  <si>
    <t>Variável independente:</t>
  </si>
  <si>
    <t>Variável dependente:</t>
  </si>
  <si>
    <t>k (esperado) =</t>
  </si>
  <si>
    <t>inicial</t>
  </si>
  <si>
    <t>arrefecer</t>
  </si>
  <si>
    <t>aquecer</t>
  </si>
  <si>
    <t>T (K)</t>
  </si>
  <si>
    <t>p (kPa)</t>
  </si>
  <si>
    <t>Leitura 1</t>
  </si>
  <si>
    <t>Leitura 2</t>
  </si>
  <si>
    <t>Leitura 3</t>
  </si>
  <si>
    <t>Média</t>
  </si>
  <si>
    <t>ou seja</t>
  </si>
  <si>
    <t>k (regressão) =</t>
  </si>
  <si>
    <t>R (encontrado) =</t>
  </si>
  <si>
    <t>Erro % =</t>
  </si>
  <si>
    <t>Legenda:</t>
  </si>
  <si>
    <t>Lei de Gay-Lussac</t>
  </si>
  <si>
    <t>Incerteza absoluta</t>
  </si>
  <si>
    <t>kPa / K</t>
  </si>
  <si>
    <t>1. Adicionar o número desejado de partículas e ajustar o comprimento do contentor.</t>
  </si>
  <si>
    <t>Instruções:</t>
  </si>
  <si>
    <t>2. Indicar na simulação que se vai manter o volume constante.</t>
  </si>
  <si>
    <t>3. Fornecer ou retirar energia na forma de calor ao sistema e registar os valores da temperatura e da pressão.</t>
  </si>
  <si>
    <t>Ação:</t>
  </si>
  <si>
    <t>Constantes físicas:</t>
  </si>
  <si>
    <t>Constantes na simulação:</t>
  </si>
  <si>
    <t>- resultado que se regista, colocando a simulação em pausa.</t>
  </si>
  <si>
    <t>- resultado dos cálculos.</t>
  </si>
  <si>
    <t>- podem ser alteradas no início de cada experiência.</t>
  </si>
  <si>
    <t>- é aquela que se faz variar na simulação.</t>
  </si>
  <si>
    <t>Parâmetros:</t>
  </si>
  <si>
    <t>Resultados:</t>
  </si>
  <si>
    <t>Variáveis:</t>
  </si>
  <si>
    <t>independente:</t>
  </si>
  <si>
    <t xml:space="preserve"> dependente:</t>
  </si>
  <si>
    <t>Temperatura</t>
  </si>
  <si>
    <t>Pressão</t>
  </si>
  <si>
    <t>Nota 1: colocar a simulação em pausa sempre que se realiza uma leitura, fazendo três leituras para cada valor da temperatura.</t>
  </si>
  <si>
    <t>Nota 2: pode ser necessário ajustar a posição da equação de regressão.</t>
  </si>
  <si>
    <t>Nota 3: consultar no gráfico para o valor de k(regressão).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</si>
</sst>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3" borderId="0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165" fontId="0" fillId="5" borderId="0" xfId="0" applyNumberFormat="1" applyFill="1" applyBorder="1" applyProtection="1"/>
    <xf numFmtId="0" fontId="0" fillId="6" borderId="12" xfId="0" applyFill="1" applyBorder="1" applyProtection="1"/>
    <xf numFmtId="0" fontId="0" fillId="6" borderId="13" xfId="0" applyFill="1" applyBorder="1" applyProtection="1"/>
    <xf numFmtId="0" fontId="0" fillId="6" borderId="14" xfId="0" applyFill="1" applyBorder="1" applyProtection="1"/>
    <xf numFmtId="0" fontId="0" fillId="0" borderId="0" xfId="0" applyProtection="1"/>
    <xf numFmtId="0" fontId="0" fillId="6" borderId="15" xfId="0" applyFill="1" applyBorder="1" applyProtection="1"/>
    <xf numFmtId="0" fontId="2" fillId="6" borderId="2" xfId="0" applyFont="1" applyFill="1" applyBorder="1" applyAlignment="1" applyProtection="1">
      <alignment horizontal="right"/>
    </xf>
    <xf numFmtId="2" fontId="2" fillId="6" borderId="3" xfId="0" applyNumberFormat="1" applyFont="1" applyFill="1" applyBorder="1" applyProtection="1"/>
    <xf numFmtId="0" fontId="2" fillId="6" borderId="4" xfId="0" applyFont="1" applyFill="1" applyBorder="1" applyProtection="1"/>
    <xf numFmtId="0" fontId="0" fillId="6" borderId="0" xfId="0" applyFill="1" applyBorder="1" applyProtection="1"/>
    <xf numFmtId="0" fontId="0" fillId="2" borderId="2" xfId="0" applyFill="1" applyBorder="1" applyProtection="1"/>
    <xf numFmtId="0" fontId="0" fillId="6" borderId="3" xfId="0" applyFill="1" applyBorder="1" applyProtection="1"/>
    <xf numFmtId="0" fontId="0" fillId="6" borderId="4" xfId="0" applyFill="1" applyBorder="1" applyProtection="1"/>
    <xf numFmtId="0" fontId="0" fillId="6" borderId="16" xfId="0" applyFill="1" applyBorder="1" applyProtection="1"/>
    <xf numFmtId="0" fontId="2" fillId="6" borderId="5" xfId="0" applyFont="1" applyFill="1" applyBorder="1" applyAlignment="1" applyProtection="1">
      <alignment horizontal="right"/>
    </xf>
    <xf numFmtId="0" fontId="2" fillId="6" borderId="6" xfId="0" applyFont="1" applyFill="1" applyBorder="1" applyProtection="1"/>
    <xf numFmtId="0" fontId="0" fillId="3" borderId="5" xfId="0" applyFill="1" applyBorder="1" applyProtection="1"/>
    <xf numFmtId="0" fontId="0" fillId="6" borderId="6" xfId="0" applyFill="1" applyBorder="1" applyProtection="1"/>
    <xf numFmtId="0" fontId="0" fillId="4" borderId="5" xfId="0" applyFill="1" applyBorder="1" applyProtection="1"/>
    <xf numFmtId="0" fontId="0" fillId="6" borderId="5" xfId="0" applyFill="1" applyBorder="1" applyProtection="1"/>
    <xf numFmtId="0" fontId="2" fillId="6" borderId="7" xfId="0" applyFont="1" applyFill="1" applyBorder="1" applyAlignment="1" applyProtection="1">
      <alignment horizontal="right"/>
    </xf>
    <xf numFmtId="0" fontId="2" fillId="6" borderId="9" xfId="0" quotePrefix="1" applyFont="1" applyFill="1" applyBorder="1" applyProtection="1"/>
    <xf numFmtId="0" fontId="0" fillId="5" borderId="7" xfId="0" applyFill="1" applyBorder="1" applyProtection="1"/>
    <xf numFmtId="0" fontId="0" fillId="6" borderId="9" xfId="0" applyFill="1" applyBorder="1" applyProtection="1"/>
    <xf numFmtId="0" fontId="0" fillId="6" borderId="0" xfId="0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0" fillId="6" borderId="2" xfId="0" applyFill="1" applyBorder="1" applyProtection="1"/>
    <xf numFmtId="0" fontId="2" fillId="6" borderId="4" xfId="0" applyFont="1" applyFill="1" applyBorder="1" applyAlignment="1" applyProtection="1">
      <alignment horizontal="center"/>
    </xf>
    <xf numFmtId="0" fontId="2" fillId="6" borderId="9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  <xf numFmtId="0" fontId="2" fillId="6" borderId="6" xfId="0" applyFont="1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right"/>
    </xf>
    <xf numFmtId="0" fontId="0" fillId="0" borderId="0" xfId="0" applyBorder="1" applyProtection="1"/>
    <xf numFmtId="0" fontId="0" fillId="6" borderId="7" xfId="0" applyFill="1" applyBorder="1" applyAlignment="1" applyProtection="1">
      <alignment horizontal="right"/>
    </xf>
    <xf numFmtId="0" fontId="0" fillId="6" borderId="17" xfId="0" applyFill="1" applyBorder="1" applyProtection="1"/>
    <xf numFmtId="0" fontId="0" fillId="6" borderId="18" xfId="0" applyFill="1" applyBorder="1" applyProtection="1"/>
    <xf numFmtId="0" fontId="5" fillId="6" borderId="18" xfId="0" applyFont="1" applyFill="1" applyBorder="1" applyAlignment="1" applyProtection="1">
      <alignment horizontal="left"/>
    </xf>
    <xf numFmtId="0" fontId="0" fillId="6" borderId="19" xfId="0" applyFill="1" applyBorder="1" applyProtection="1"/>
    <xf numFmtId="0" fontId="0" fillId="6" borderId="0" xfId="0" applyFill="1" applyProtection="1"/>
    <xf numFmtId="2" fontId="2" fillId="6" borderId="8" xfId="0" applyNumberFormat="1" applyFont="1" applyFill="1" applyBorder="1" applyProtection="1"/>
    <xf numFmtId="0" fontId="2" fillId="6" borderId="9" xfId="0" applyFont="1" applyFill="1" applyBorder="1" applyProtection="1"/>
    <xf numFmtId="0" fontId="6" fillId="6" borderId="13" xfId="0" applyFont="1" applyFill="1" applyBorder="1" applyProtection="1"/>
    <xf numFmtId="0" fontId="6" fillId="6" borderId="0" xfId="0" applyFont="1" applyFill="1" applyProtection="1"/>
    <xf numFmtId="0" fontId="6" fillId="6" borderId="3" xfId="0" applyFont="1" applyFill="1" applyBorder="1" applyProtection="1"/>
    <xf numFmtId="0" fontId="6" fillId="6" borderId="4" xfId="0" applyFont="1" applyFill="1" applyBorder="1" applyProtection="1"/>
    <xf numFmtId="0" fontId="6" fillId="6" borderId="0" xfId="0" applyFont="1" applyFill="1" applyBorder="1" applyProtection="1"/>
    <xf numFmtId="0" fontId="6" fillId="6" borderId="6" xfId="0" applyFont="1" applyFill="1" applyBorder="1" applyProtection="1"/>
    <xf numFmtId="0" fontId="6" fillId="6" borderId="8" xfId="0" applyFont="1" applyFill="1" applyBorder="1" applyProtection="1"/>
    <xf numFmtId="0" fontId="6" fillId="6" borderId="9" xfId="0" applyFont="1" applyFill="1" applyBorder="1" applyProtection="1"/>
    <xf numFmtId="0" fontId="6" fillId="6" borderId="3" xfId="0" applyFont="1" applyFill="1" applyBorder="1" applyAlignment="1" applyProtection="1">
      <alignment horizontal="center"/>
    </xf>
    <xf numFmtId="0" fontId="6" fillId="6" borderId="7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right"/>
    </xf>
    <xf numFmtId="11" fontId="2" fillId="6" borderId="8" xfId="0" applyNumberFormat="1" applyFont="1" applyFill="1" applyBorder="1" applyAlignment="1" applyProtection="1">
      <alignment horizontal="right"/>
    </xf>
    <xf numFmtId="0" fontId="6" fillId="6" borderId="3" xfId="0" quotePrefix="1" applyFont="1" applyFill="1" applyBorder="1" applyProtection="1"/>
    <xf numFmtId="0" fontId="6" fillId="6" borderId="0" xfId="0" quotePrefix="1" applyFont="1" applyFill="1" applyBorder="1" applyProtection="1"/>
    <xf numFmtId="0" fontId="6" fillId="6" borderId="8" xfId="0" quotePrefix="1" applyFont="1" applyFill="1" applyBorder="1" applyProtection="1"/>
    <xf numFmtId="0" fontId="6" fillId="6" borderId="5" xfId="0" applyFont="1" applyFill="1" applyBorder="1" applyAlignment="1" applyProtection="1">
      <alignment horizontal="left" indent="1"/>
    </xf>
    <xf numFmtId="0" fontId="6" fillId="6" borderId="0" xfId="0" applyFont="1" applyFill="1" applyBorder="1" applyAlignment="1" applyProtection="1">
      <alignment horizontal="left" indent="1"/>
    </xf>
    <xf numFmtId="0" fontId="6" fillId="6" borderId="6" xfId="0" applyFont="1" applyFill="1" applyBorder="1" applyAlignment="1" applyProtection="1">
      <alignment horizontal="left" indent="1"/>
    </xf>
    <xf numFmtId="0" fontId="6" fillId="6" borderId="0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/>
    </xf>
    <xf numFmtId="0" fontId="6" fillId="6" borderId="2" xfId="0" applyFont="1" applyFill="1" applyBorder="1" applyAlignment="1" applyProtection="1">
      <alignment horizontal="right"/>
    </xf>
    <xf numFmtId="0" fontId="6" fillId="6" borderId="7" xfId="0" applyFont="1" applyFill="1" applyBorder="1" applyAlignment="1" applyProtection="1">
      <alignment horizontal="right"/>
    </xf>
    <xf numFmtId="0" fontId="6" fillId="0" borderId="0" xfId="0" applyFont="1" applyProtection="1"/>
    <xf numFmtId="0" fontId="0" fillId="6" borderId="2" xfId="0" applyFill="1" applyBorder="1" applyAlignment="1" applyProtection="1">
      <alignment horizontal="right"/>
    </xf>
    <xf numFmtId="0" fontId="0" fillId="5" borderId="3" xfId="0" applyFill="1" applyBorder="1" applyProtection="1"/>
    <xf numFmtId="164" fontId="0" fillId="5" borderId="0" xfId="0" applyNumberFormat="1" applyFill="1" applyBorder="1" applyProtection="1"/>
    <xf numFmtId="166" fontId="0" fillId="5" borderId="8" xfId="1" applyNumberFormat="1" applyFont="1" applyFill="1" applyBorder="1" applyProtection="1"/>
    <xf numFmtId="0" fontId="8" fillId="6" borderId="3" xfId="0" applyFont="1" applyFill="1" applyBorder="1" applyAlignment="1" applyProtection="1">
      <alignment horizontal="center"/>
    </xf>
    <xf numFmtId="0" fontId="8" fillId="6" borderId="8" xfId="0" applyFont="1" applyFill="1" applyBorder="1" applyAlignment="1" applyProtection="1">
      <alignment horizontal="center"/>
    </xf>
    <xf numFmtId="0" fontId="7" fillId="6" borderId="0" xfId="0" applyFont="1" applyFill="1" applyBorder="1" applyProtection="1"/>
    <xf numFmtId="0" fontId="7" fillId="0" borderId="0" xfId="0" applyFont="1" applyBorder="1" applyProtection="1"/>
    <xf numFmtId="0" fontId="6" fillId="6" borderId="2" xfId="0" applyFont="1" applyFill="1" applyBorder="1" applyAlignment="1" applyProtection="1">
      <alignment horizontal="left" wrapText="1" indent="1"/>
    </xf>
    <xf numFmtId="0" fontId="6" fillId="6" borderId="3" xfId="0" applyFont="1" applyFill="1" applyBorder="1" applyAlignment="1" applyProtection="1">
      <alignment horizontal="left" wrapText="1" indent="1"/>
    </xf>
    <xf numFmtId="0" fontId="6" fillId="6" borderId="4" xfId="0" applyFont="1" applyFill="1" applyBorder="1" applyAlignment="1" applyProtection="1">
      <alignment horizontal="left" wrapText="1" indent="1"/>
    </xf>
    <xf numFmtId="0" fontId="6" fillId="6" borderId="5" xfId="0" applyFont="1" applyFill="1" applyBorder="1" applyAlignment="1" applyProtection="1">
      <alignment horizontal="left" wrapText="1" indent="1"/>
    </xf>
    <xf numFmtId="0" fontId="6" fillId="6" borderId="0" xfId="0" applyFont="1" applyFill="1" applyBorder="1" applyAlignment="1" applyProtection="1">
      <alignment horizontal="left" wrapText="1" indent="1"/>
    </xf>
    <xf numFmtId="0" fontId="6" fillId="6" borderId="6" xfId="0" applyFont="1" applyFill="1" applyBorder="1" applyAlignment="1" applyProtection="1">
      <alignment horizontal="left" wrapText="1" indent="1"/>
    </xf>
    <xf numFmtId="0" fontId="6" fillId="6" borderId="7" xfId="0" applyFont="1" applyFill="1" applyBorder="1" applyAlignment="1" applyProtection="1">
      <alignment horizontal="left" wrapText="1" indent="1"/>
    </xf>
    <xf numFmtId="0" fontId="6" fillId="6" borderId="8" xfId="0" applyFont="1" applyFill="1" applyBorder="1" applyAlignment="1" applyProtection="1">
      <alignment horizontal="left" wrapText="1" indent="1"/>
    </xf>
    <xf numFmtId="0" fontId="6" fillId="6" borderId="9" xfId="0" applyFont="1" applyFill="1" applyBorder="1" applyAlignment="1" applyProtection="1">
      <alignment horizontal="left" wrapText="1" indent="1"/>
    </xf>
    <xf numFmtId="0" fontId="2" fillId="6" borderId="6" xfId="0" applyFont="1" applyFill="1" applyBorder="1" applyAlignment="1" applyProtection="1">
      <alignment horizontal="center" wrapText="1"/>
    </xf>
    <xf numFmtId="0" fontId="2" fillId="6" borderId="0" xfId="0" applyFont="1" applyFill="1" applyBorder="1" applyAlignment="1" applyProtection="1">
      <alignment horizontal="center" wrapText="1"/>
    </xf>
    <xf numFmtId="0" fontId="2" fillId="6" borderId="10" xfId="0" applyFont="1" applyFill="1" applyBorder="1" applyAlignment="1" applyProtection="1">
      <alignment horizontal="center"/>
    </xf>
    <xf numFmtId="0" fontId="2" fillId="6" borderId="11" xfId="0" applyFont="1" applyFill="1" applyBorder="1" applyAlignment="1" applyProtection="1">
      <alignment horizontal="center"/>
    </xf>
    <xf numFmtId="165" fontId="0" fillId="7" borderId="0" xfId="0" applyNumberFormat="1" applyFill="1" applyBorder="1" applyProtection="1">
      <protection locked="0"/>
    </xf>
    <xf numFmtId="0" fontId="9" fillId="6" borderId="0" xfId="0" applyFont="1" applyFill="1" applyBorder="1" applyAlignment="1" applyProtection="1">
      <alignment horizontal="right"/>
    </xf>
    <xf numFmtId="0" fontId="0" fillId="2" borderId="3" xfId="0" applyFill="1" applyBorder="1" applyProtection="1">
      <protection locked="0"/>
    </xf>
    <xf numFmtId="0" fontId="0" fillId="2" borderId="8" xfId="0" applyFill="1" applyBorder="1" applyProtection="1">
      <protection locked="0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p = k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 = k T'!$K$12</c:f>
              <c:strCache>
                <c:ptCount val="1"/>
                <c:pt idx="0">
                  <c:v>p (kPa)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forward val="100"/>
            <c:backward val="150"/>
            <c:dispRSqr val="1"/>
            <c:dispEq val="1"/>
            <c:trendlineLbl>
              <c:layout>
                <c:manualLayout>
                  <c:x val="-8.6091521168549581E-3"/>
                  <c:y val="0.422626183534991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</c:trendlineLbl>
          </c:trendline>
          <c:xVal>
            <c:numRef>
              <c:f>'p = k T'!$G$13:$G$21</c:f>
              <c:numCache>
                <c:formatCode>General</c:formatCode>
                <c:ptCount val="9"/>
              </c:numCache>
            </c:numRef>
          </c:xVal>
          <c:yVal>
            <c:numRef>
              <c:f>'p = k T'!$K$13:$K$21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B8-48C7-9840-263CF9F5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390943"/>
        <c:axId val="2112107231"/>
      </c:scatterChart>
      <c:valAx>
        <c:axId val="2112390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12107231"/>
        <c:crosses val="autoZero"/>
        <c:crossBetween val="midCat"/>
      </c:valAx>
      <c:valAx>
        <c:axId val="211210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12390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14287</xdr:rowOff>
    </xdr:from>
    <xdr:to>
      <xdr:col>18</xdr:col>
      <xdr:colOff>600074</xdr:colOff>
      <xdr:row>20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B10129-D151-4B99-BECF-B0A11FAB8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B668A-5931-48C8-9573-2D91E53A31C4}">
  <dimension ref="A1:AD40"/>
  <sheetViews>
    <sheetView tabSelected="1" workbookViewId="0">
      <selection activeCell="C12" sqref="C12"/>
    </sheetView>
  </sheetViews>
  <sheetFormatPr defaultColWidth="0" defaultRowHeight="15" zeroHeight="1" x14ac:dyDescent="0.25"/>
  <cols>
    <col min="1" max="1" width="1.42578125" style="13" customWidth="1"/>
    <col min="2" max="2" width="15.85546875" style="13" customWidth="1"/>
    <col min="3" max="3" width="11.42578125" style="13" customWidth="1"/>
    <col min="4" max="4" width="10.140625" style="13" customWidth="1"/>
    <col min="5" max="5" width="1.85546875" style="13" customWidth="1"/>
    <col min="6" max="6" width="9.140625" style="13" customWidth="1"/>
    <col min="7" max="7" width="14.7109375" style="13" customWidth="1"/>
    <col min="8" max="11" width="12.7109375" style="13" customWidth="1"/>
    <col min="12" max="12" width="10.42578125" style="13" customWidth="1"/>
    <col min="13" max="13" width="2.5703125" style="13" customWidth="1"/>
    <col min="14" max="19" width="9.140625" style="13" customWidth="1"/>
    <col min="20" max="20" width="2.42578125" style="13" customWidth="1"/>
    <col min="21" max="21" width="1.5703125" style="13" customWidth="1"/>
    <col min="22" max="22" width="20.42578125" style="13" hidden="1" customWidth="1"/>
    <col min="23" max="24" width="9.140625" style="13" hidden="1" customWidth="1"/>
    <col min="25" max="25" width="1.85546875" style="13" hidden="1" customWidth="1"/>
    <col min="26" max="16384" width="0" style="13" hidden="1"/>
  </cols>
  <sheetData>
    <row r="1" spans="1:30" x14ac:dyDescent="0.25">
      <c r="A1" s="10"/>
      <c r="B1" s="51" t="s">
        <v>44</v>
      </c>
      <c r="C1" s="11"/>
      <c r="D1" s="11"/>
      <c r="E1" s="11"/>
      <c r="F1" s="51" t="s">
        <v>35</v>
      </c>
      <c r="G1" s="11"/>
      <c r="H1" s="11"/>
      <c r="I1" s="11"/>
      <c r="J1" s="11"/>
      <c r="K1" s="11"/>
      <c r="L1" s="11"/>
      <c r="M1" s="11"/>
      <c r="N1" s="51" t="s">
        <v>40</v>
      </c>
      <c r="O1" s="51"/>
      <c r="P1" s="51"/>
      <c r="Q1" s="51"/>
      <c r="R1" s="51"/>
      <c r="S1" s="51"/>
      <c r="T1" s="12"/>
      <c r="U1" s="48"/>
      <c r="V1" s="48"/>
      <c r="W1" s="48"/>
      <c r="X1" s="48"/>
      <c r="Y1" s="48"/>
    </row>
    <row r="2" spans="1:30" x14ac:dyDescent="0.25">
      <c r="A2" s="14"/>
      <c r="B2" s="15" t="s">
        <v>7</v>
      </c>
      <c r="C2" s="61">
        <v>8.3140000000000001</v>
      </c>
      <c r="D2" s="17" t="s">
        <v>6</v>
      </c>
      <c r="E2" s="18"/>
      <c r="F2" s="19"/>
      <c r="G2" s="53" t="s">
        <v>10</v>
      </c>
      <c r="H2" s="53"/>
      <c r="I2" s="63" t="s">
        <v>48</v>
      </c>
      <c r="J2" s="53"/>
      <c r="K2" s="53"/>
      <c r="L2" s="54"/>
      <c r="M2" s="55"/>
      <c r="N2" s="82" t="s">
        <v>39</v>
      </c>
      <c r="O2" s="83"/>
      <c r="P2" s="83"/>
      <c r="Q2" s="83"/>
      <c r="R2" s="83"/>
      <c r="S2" s="84"/>
      <c r="T2" s="22"/>
      <c r="U2" s="48"/>
      <c r="V2" s="48"/>
      <c r="W2" s="48"/>
      <c r="X2" s="48"/>
      <c r="Y2" s="48"/>
    </row>
    <row r="3" spans="1:30" ht="18" x14ac:dyDescent="0.35">
      <c r="A3" s="14"/>
      <c r="B3" s="29" t="s">
        <v>8</v>
      </c>
      <c r="C3" s="62">
        <v>6.02E+23</v>
      </c>
      <c r="D3" s="30" t="s">
        <v>9</v>
      </c>
      <c r="E3" s="18"/>
      <c r="F3" s="25"/>
      <c r="G3" s="55" t="s">
        <v>11</v>
      </c>
      <c r="H3" s="55"/>
      <c r="I3" s="64" t="s">
        <v>49</v>
      </c>
      <c r="J3" s="55"/>
      <c r="K3" s="55"/>
      <c r="L3" s="56"/>
      <c r="M3" s="55"/>
      <c r="N3" s="85"/>
      <c r="O3" s="86"/>
      <c r="P3" s="86"/>
      <c r="Q3" s="86"/>
      <c r="R3" s="86"/>
      <c r="S3" s="87"/>
      <c r="T3" s="22"/>
      <c r="U3" s="48"/>
      <c r="V3" s="48"/>
      <c r="W3" s="80"/>
      <c r="X3" s="80"/>
      <c r="Y3" s="80"/>
      <c r="Z3" s="81"/>
      <c r="AA3" s="81"/>
      <c r="AB3" s="81"/>
      <c r="AC3" s="81"/>
      <c r="AD3" s="81"/>
    </row>
    <row r="4" spans="1:30" x14ac:dyDescent="0.25">
      <c r="A4" s="14"/>
      <c r="B4" s="52" t="s">
        <v>45</v>
      </c>
      <c r="C4" s="48"/>
      <c r="D4" s="48"/>
      <c r="E4" s="18"/>
      <c r="F4" s="27"/>
      <c r="G4" s="55" t="s">
        <v>12</v>
      </c>
      <c r="H4" s="55"/>
      <c r="I4" s="64" t="s">
        <v>46</v>
      </c>
      <c r="J4" s="55"/>
      <c r="K4" s="55"/>
      <c r="L4" s="56"/>
      <c r="M4" s="55"/>
      <c r="N4" s="66" t="s">
        <v>41</v>
      </c>
      <c r="O4" s="67"/>
      <c r="P4" s="67"/>
      <c r="Q4" s="67"/>
      <c r="R4" s="67"/>
      <c r="S4" s="68"/>
      <c r="T4" s="22"/>
      <c r="U4" s="48"/>
      <c r="V4" s="80"/>
      <c r="W4" s="80"/>
      <c r="X4" s="80"/>
      <c r="Y4" s="80"/>
      <c r="Z4" s="81"/>
      <c r="AA4" s="81"/>
      <c r="AB4" s="81"/>
      <c r="AC4" s="81"/>
      <c r="AD4" s="81"/>
    </row>
    <row r="5" spans="1:30" x14ac:dyDescent="0.25">
      <c r="A5" s="14"/>
      <c r="B5" s="15" t="s">
        <v>0</v>
      </c>
      <c r="C5" s="16">
        <v>4</v>
      </c>
      <c r="D5" s="17" t="s">
        <v>1</v>
      </c>
      <c r="E5" s="18"/>
      <c r="F5" s="31"/>
      <c r="G5" s="57" t="s">
        <v>13</v>
      </c>
      <c r="H5" s="57"/>
      <c r="I5" s="65" t="s">
        <v>47</v>
      </c>
      <c r="J5" s="57"/>
      <c r="K5" s="57"/>
      <c r="L5" s="58"/>
      <c r="M5" s="55"/>
      <c r="N5" s="85" t="s">
        <v>42</v>
      </c>
      <c r="O5" s="86"/>
      <c r="P5" s="86"/>
      <c r="Q5" s="86"/>
      <c r="R5" s="86"/>
      <c r="S5" s="87"/>
      <c r="T5" s="22"/>
      <c r="U5" s="48"/>
      <c r="V5" s="48"/>
      <c r="W5" s="48"/>
      <c r="X5" s="80"/>
      <c r="Y5" s="80"/>
      <c r="Z5" s="81"/>
      <c r="AA5" s="81"/>
      <c r="AB5" s="81"/>
      <c r="AC5" s="81"/>
      <c r="AD5" s="81"/>
    </row>
    <row r="6" spans="1:30" x14ac:dyDescent="0.25">
      <c r="A6" s="14"/>
      <c r="B6" s="29" t="s">
        <v>2</v>
      </c>
      <c r="C6" s="49">
        <v>8.75</v>
      </c>
      <c r="D6" s="50" t="s">
        <v>1</v>
      </c>
      <c r="E6" s="18"/>
      <c r="F6" s="18"/>
      <c r="G6" s="18"/>
      <c r="H6" s="18"/>
      <c r="I6" s="18"/>
      <c r="J6" s="18"/>
      <c r="K6" s="48"/>
      <c r="L6" s="48"/>
      <c r="M6" s="48"/>
      <c r="N6" s="88"/>
      <c r="O6" s="89"/>
      <c r="P6" s="89"/>
      <c r="Q6" s="89"/>
      <c r="R6" s="89"/>
      <c r="S6" s="90"/>
      <c r="T6" s="22"/>
      <c r="U6" s="48"/>
      <c r="V6" s="48"/>
      <c r="W6" s="48"/>
      <c r="X6" s="80"/>
      <c r="Y6" s="80"/>
      <c r="Z6" s="81"/>
      <c r="AA6" s="81"/>
      <c r="AB6" s="81"/>
      <c r="AC6" s="81"/>
      <c r="AD6" s="81"/>
    </row>
    <row r="7" spans="1:30" ht="15.75" x14ac:dyDescent="0.25">
      <c r="A7" s="14"/>
      <c r="B7" s="48"/>
      <c r="C7" s="48"/>
      <c r="D7" s="48"/>
      <c r="F7" s="55" t="s">
        <v>4</v>
      </c>
      <c r="G7" s="93" t="s">
        <v>5</v>
      </c>
      <c r="H7" s="94"/>
      <c r="I7" s="69" t="s">
        <v>31</v>
      </c>
      <c r="J7" s="34" t="s">
        <v>18</v>
      </c>
      <c r="K7" s="18"/>
      <c r="L7" s="96" t="s">
        <v>36</v>
      </c>
      <c r="N7" s="18"/>
      <c r="O7" s="18"/>
      <c r="P7" s="18"/>
      <c r="Q7" s="18"/>
      <c r="R7" s="18"/>
      <c r="S7" s="18"/>
      <c r="T7" s="22"/>
      <c r="U7" s="48"/>
      <c r="V7" s="48"/>
      <c r="W7" s="48"/>
      <c r="X7" s="80"/>
      <c r="Y7" s="80"/>
      <c r="Z7" s="81"/>
      <c r="AA7" s="81"/>
      <c r="AB7" s="81"/>
      <c r="AC7" s="81"/>
      <c r="AD7" s="81"/>
    </row>
    <row r="8" spans="1:30" x14ac:dyDescent="0.25">
      <c r="A8" s="14"/>
      <c r="B8" s="52" t="s">
        <v>52</v>
      </c>
      <c r="C8" s="48"/>
      <c r="D8" s="4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2"/>
      <c r="U8" s="48"/>
      <c r="V8" s="48"/>
      <c r="W8" s="48"/>
      <c r="X8" s="80"/>
      <c r="Y8" s="80"/>
      <c r="Z8" s="81"/>
      <c r="AA8" s="81"/>
      <c r="AB8" s="81"/>
      <c r="AC8" s="81"/>
      <c r="AD8" s="81"/>
    </row>
    <row r="9" spans="1:30" x14ac:dyDescent="0.25">
      <c r="A9" s="14"/>
      <c r="B9" s="71" t="s">
        <v>53</v>
      </c>
      <c r="C9" s="78" t="s">
        <v>55</v>
      </c>
      <c r="D9" s="36" t="s">
        <v>25</v>
      </c>
      <c r="E9" s="33"/>
      <c r="F9" s="35"/>
      <c r="G9" s="20"/>
      <c r="H9" s="59" t="s">
        <v>27</v>
      </c>
      <c r="I9" s="59" t="s">
        <v>28</v>
      </c>
      <c r="J9" s="59" t="s">
        <v>29</v>
      </c>
      <c r="K9" s="59" t="s">
        <v>30</v>
      </c>
      <c r="L9" s="21"/>
      <c r="M9" s="18"/>
      <c r="N9" s="18"/>
      <c r="O9" s="18"/>
      <c r="P9" s="18"/>
      <c r="Q9" s="18"/>
      <c r="R9" s="18"/>
      <c r="S9" s="18"/>
      <c r="T9" s="22"/>
      <c r="U9" s="48"/>
      <c r="V9" s="48"/>
      <c r="W9" s="48"/>
      <c r="X9" s="80"/>
      <c r="Y9" s="80"/>
      <c r="Z9" s="81"/>
      <c r="AA9" s="81"/>
      <c r="AB9" s="81"/>
      <c r="AC9" s="81"/>
      <c r="AD9" s="81"/>
    </row>
    <row r="10" spans="1:30" x14ac:dyDescent="0.25">
      <c r="A10" s="14"/>
      <c r="B10" s="72" t="s">
        <v>54</v>
      </c>
      <c r="C10" s="79" t="s">
        <v>56</v>
      </c>
      <c r="D10" s="37" t="s">
        <v>26</v>
      </c>
      <c r="E10" s="33"/>
      <c r="F10" s="28"/>
      <c r="G10" s="92" t="s">
        <v>19</v>
      </c>
      <c r="H10" s="92" t="s">
        <v>20</v>
      </c>
      <c r="I10" s="92" t="s">
        <v>20</v>
      </c>
      <c r="J10" s="92" t="s">
        <v>20</v>
      </c>
      <c r="K10" s="92" t="s">
        <v>20</v>
      </c>
      <c r="L10" s="91" t="s">
        <v>37</v>
      </c>
      <c r="M10" s="18"/>
      <c r="N10" s="18"/>
      <c r="O10" s="18"/>
      <c r="P10" s="18"/>
      <c r="Q10" s="18"/>
      <c r="R10" s="18"/>
      <c r="S10" s="18"/>
      <c r="T10" s="22"/>
      <c r="U10" s="48"/>
      <c r="V10" s="48"/>
      <c r="W10" s="48"/>
      <c r="X10" s="48"/>
      <c r="Y10" s="80"/>
      <c r="Z10" s="81"/>
      <c r="AA10" s="81"/>
      <c r="AB10" s="81"/>
      <c r="AC10" s="81"/>
      <c r="AD10" s="81"/>
    </row>
    <row r="11" spans="1:30" x14ac:dyDescent="0.25">
      <c r="A11" s="14"/>
      <c r="B11" s="55" t="s">
        <v>50</v>
      </c>
      <c r="C11" s="18"/>
      <c r="D11" s="18"/>
      <c r="E11" s="18"/>
      <c r="F11" s="38" t="s">
        <v>43</v>
      </c>
      <c r="G11" s="92"/>
      <c r="H11" s="92"/>
      <c r="I11" s="92"/>
      <c r="J11" s="92"/>
      <c r="K11" s="92"/>
      <c r="L11" s="91"/>
      <c r="M11" s="18"/>
      <c r="N11" s="18"/>
      <c r="O11" s="18"/>
      <c r="P11" s="18"/>
      <c r="Q11" s="18"/>
      <c r="R11" s="18"/>
      <c r="S11" s="18"/>
      <c r="T11" s="22"/>
      <c r="U11" s="48"/>
      <c r="V11" s="48"/>
      <c r="W11" s="48"/>
      <c r="X11" s="80"/>
      <c r="Y11" s="80"/>
      <c r="Z11" s="81"/>
      <c r="AA11" s="81"/>
      <c r="AB11" s="81"/>
      <c r="AC11" s="81"/>
      <c r="AD11" s="81"/>
    </row>
    <row r="12" spans="1:30" x14ac:dyDescent="0.25">
      <c r="A12" s="14"/>
      <c r="B12" s="15" t="s">
        <v>3</v>
      </c>
      <c r="C12" s="97"/>
      <c r="D12" s="17" t="s">
        <v>15</v>
      </c>
      <c r="E12" s="18"/>
      <c r="F12" s="28"/>
      <c r="G12" s="39" t="s">
        <v>25</v>
      </c>
      <c r="H12" s="39" t="s">
        <v>26</v>
      </c>
      <c r="I12" s="39" t="s">
        <v>26</v>
      </c>
      <c r="J12" s="39" t="s">
        <v>26</v>
      </c>
      <c r="K12" s="39" t="s">
        <v>26</v>
      </c>
      <c r="L12" s="40" t="s">
        <v>26</v>
      </c>
      <c r="M12" s="18"/>
      <c r="N12" s="18"/>
      <c r="O12" s="18"/>
      <c r="P12" s="18"/>
      <c r="Q12" s="18"/>
      <c r="R12" s="18"/>
      <c r="S12" s="18"/>
      <c r="T12" s="22"/>
      <c r="U12" s="48"/>
      <c r="V12" s="48"/>
      <c r="W12" s="48"/>
      <c r="X12" s="80"/>
      <c r="Y12" s="80"/>
      <c r="Z12" s="81"/>
      <c r="AA12" s="81"/>
      <c r="AB12" s="81"/>
      <c r="AC12" s="81"/>
      <c r="AD12" s="81"/>
    </row>
    <row r="13" spans="1:30" x14ac:dyDescent="0.25">
      <c r="A13" s="14"/>
      <c r="B13" s="29" t="s">
        <v>14</v>
      </c>
      <c r="C13" s="98"/>
      <c r="D13" s="50" t="s">
        <v>1</v>
      </c>
      <c r="E13" s="18"/>
      <c r="F13" s="70" t="s">
        <v>24</v>
      </c>
      <c r="G13" s="1"/>
      <c r="H13" s="2"/>
      <c r="I13" s="2"/>
      <c r="J13" s="2"/>
      <c r="K13" s="5" t="str">
        <f>IFERROR(ROUND(AVERAGE(H13:J13),0),"")</f>
        <v/>
      </c>
      <c r="L13" s="6" t="str">
        <f>IFERROR(ABS(MAX(H13-K13,I13-K13,J13-K13)),"")</f>
        <v/>
      </c>
      <c r="M13" s="18"/>
      <c r="N13" s="18"/>
      <c r="O13" s="18"/>
      <c r="P13" s="18"/>
      <c r="Q13" s="18"/>
      <c r="R13" s="18"/>
      <c r="S13" s="18"/>
      <c r="T13" s="22"/>
      <c r="U13" s="48"/>
      <c r="V13" s="48"/>
      <c r="W13" s="48"/>
      <c r="X13" s="80"/>
      <c r="Y13" s="80"/>
      <c r="Z13" s="81"/>
      <c r="AA13" s="81"/>
      <c r="AB13" s="81"/>
      <c r="AC13" s="81"/>
      <c r="AD13" s="81"/>
    </row>
    <row r="14" spans="1:30" x14ac:dyDescent="0.25">
      <c r="A14" s="14"/>
      <c r="B14" s="73" t="s">
        <v>51</v>
      </c>
      <c r="E14" s="18"/>
      <c r="F14" s="70" t="s">
        <v>24</v>
      </c>
      <c r="G14" s="1"/>
      <c r="H14" s="2"/>
      <c r="I14" s="2"/>
      <c r="J14" s="2"/>
      <c r="K14" s="5" t="str">
        <f t="shared" ref="K14:K21" si="0">IFERROR(ROUND(AVERAGE(H14:J14),0),"")</f>
        <v/>
      </c>
      <c r="L14" s="6" t="str">
        <f t="shared" ref="L14:L21" si="1">IFERROR(ABS(MAX(H14-K14,I14-K14,J14-K14)),"")</f>
        <v/>
      </c>
      <c r="M14" s="18"/>
      <c r="N14" s="18"/>
      <c r="O14" s="18"/>
      <c r="P14" s="18"/>
      <c r="Q14" s="18"/>
      <c r="R14" s="18"/>
      <c r="S14" s="18"/>
      <c r="T14" s="22"/>
      <c r="U14" s="48"/>
      <c r="V14" s="48"/>
      <c r="W14" s="48"/>
      <c r="X14" s="80"/>
      <c r="Y14" s="80"/>
      <c r="Z14" s="81"/>
      <c r="AA14" s="81"/>
      <c r="AB14" s="81"/>
      <c r="AC14" s="81"/>
      <c r="AD14" s="81"/>
    </row>
    <row r="15" spans="1:30" ht="17.25" x14ac:dyDescent="0.25">
      <c r="A15" s="14"/>
      <c r="B15" s="74" t="s">
        <v>16</v>
      </c>
      <c r="C15" s="75" t="str">
        <f>IF(C13="","",$C$5*$C$6*C13*10^-27*10^36)</f>
        <v/>
      </c>
      <c r="D15" s="21" t="s">
        <v>17</v>
      </c>
      <c r="E15" s="18"/>
      <c r="F15" s="70" t="s">
        <v>24</v>
      </c>
      <c r="G15" s="1"/>
      <c r="H15" s="2"/>
      <c r="I15" s="2"/>
      <c r="J15" s="2"/>
      <c r="K15" s="5" t="str">
        <f t="shared" si="0"/>
        <v/>
      </c>
      <c r="L15" s="6" t="str">
        <f t="shared" si="1"/>
        <v/>
      </c>
      <c r="M15" s="18"/>
      <c r="N15" s="18"/>
      <c r="O15" s="18"/>
      <c r="P15" s="18"/>
      <c r="Q15" s="18"/>
      <c r="R15" s="18"/>
      <c r="S15" s="18"/>
      <c r="T15" s="22"/>
      <c r="U15" s="48"/>
      <c r="V15" s="48"/>
      <c r="W15" s="48"/>
      <c r="X15" s="80"/>
      <c r="Y15" s="80"/>
      <c r="Z15" s="81"/>
      <c r="AA15" s="81"/>
      <c r="AB15" s="81"/>
      <c r="AC15" s="81"/>
      <c r="AD15" s="81"/>
    </row>
    <row r="16" spans="1:30" x14ac:dyDescent="0.25">
      <c r="A16" s="14"/>
      <c r="B16" s="41" t="s">
        <v>21</v>
      </c>
      <c r="C16" s="9" t="str">
        <f>IFERROR(C12/$C$3*$C$2/(C15*10^-36)/1000,"")</f>
        <v/>
      </c>
      <c r="D16" s="26" t="s">
        <v>38</v>
      </c>
      <c r="E16" s="18"/>
      <c r="F16" s="70" t="s">
        <v>24</v>
      </c>
      <c r="G16" s="1"/>
      <c r="H16" s="2"/>
      <c r="I16" s="2"/>
      <c r="J16" s="2"/>
      <c r="K16" s="5" t="str">
        <f t="shared" si="0"/>
        <v/>
      </c>
      <c r="L16" s="6" t="str">
        <f t="shared" si="1"/>
        <v/>
      </c>
      <c r="M16" s="18"/>
      <c r="N16" s="18"/>
      <c r="O16" s="18"/>
      <c r="P16" s="18"/>
      <c r="Q16" s="18"/>
      <c r="R16" s="18"/>
      <c r="S16" s="18"/>
      <c r="T16" s="22"/>
      <c r="U16" s="48"/>
      <c r="V16" s="48"/>
      <c r="W16" s="48"/>
      <c r="X16" s="80"/>
      <c r="Y16" s="80"/>
      <c r="Z16" s="81"/>
      <c r="AA16" s="81"/>
      <c r="AB16" s="81"/>
      <c r="AC16" s="81"/>
      <c r="AD16" s="81"/>
    </row>
    <row r="17" spans="1:25" x14ac:dyDescent="0.25">
      <c r="A17" s="14"/>
      <c r="B17" s="28"/>
      <c r="C17" s="42"/>
      <c r="D17" s="26"/>
      <c r="E17" s="18"/>
      <c r="F17" s="70" t="s">
        <v>22</v>
      </c>
      <c r="G17" s="1"/>
      <c r="H17" s="2"/>
      <c r="I17" s="2"/>
      <c r="J17" s="2"/>
      <c r="K17" s="5" t="str">
        <f t="shared" si="0"/>
        <v/>
      </c>
      <c r="L17" s="6" t="str">
        <f t="shared" si="1"/>
        <v/>
      </c>
      <c r="M17" s="18"/>
      <c r="N17" s="18"/>
      <c r="O17" s="18"/>
      <c r="P17" s="18"/>
      <c r="Q17" s="18"/>
      <c r="R17" s="18"/>
      <c r="S17" s="18"/>
      <c r="T17" s="22"/>
      <c r="U17" s="48"/>
      <c r="V17" s="48"/>
      <c r="W17" s="48"/>
      <c r="X17" s="80"/>
      <c r="Y17" s="48"/>
    </row>
    <row r="18" spans="1:25" x14ac:dyDescent="0.25">
      <c r="A18" s="14"/>
      <c r="B18" s="41" t="s">
        <v>32</v>
      </c>
      <c r="C18" s="95"/>
      <c r="D18" s="26" t="s">
        <v>38</v>
      </c>
      <c r="E18" s="18"/>
      <c r="F18" s="70" t="s">
        <v>23</v>
      </c>
      <c r="G18" s="1"/>
      <c r="H18" s="2"/>
      <c r="I18" s="2"/>
      <c r="J18" s="2"/>
      <c r="K18" s="5" t="str">
        <f t="shared" si="0"/>
        <v/>
      </c>
      <c r="L18" s="6" t="str">
        <f t="shared" si="1"/>
        <v/>
      </c>
      <c r="M18" s="18"/>
      <c r="N18" s="18"/>
      <c r="O18" s="18"/>
      <c r="P18" s="18"/>
      <c r="Q18" s="18"/>
      <c r="R18" s="18"/>
      <c r="S18" s="18"/>
      <c r="T18" s="22"/>
      <c r="U18" s="48"/>
      <c r="V18" s="48"/>
      <c r="W18" s="48"/>
      <c r="X18" s="80"/>
      <c r="Y18" s="48"/>
    </row>
    <row r="19" spans="1:25" x14ac:dyDescent="0.25">
      <c r="A19" s="14"/>
      <c r="B19" s="23" t="s">
        <v>33</v>
      </c>
      <c r="C19" s="76" t="str">
        <f>IFERROR(C18*1000*C15*10^-36/C12*C3,"")</f>
        <v/>
      </c>
      <c r="D19" s="24" t="s">
        <v>6</v>
      </c>
      <c r="E19" s="18"/>
      <c r="F19" s="70" t="s">
        <v>23</v>
      </c>
      <c r="G19" s="1"/>
      <c r="H19" s="2"/>
      <c r="I19" s="2"/>
      <c r="J19" s="2"/>
      <c r="K19" s="5" t="str">
        <f t="shared" si="0"/>
        <v/>
      </c>
      <c r="L19" s="6" t="str">
        <f t="shared" si="1"/>
        <v/>
      </c>
      <c r="M19" s="18"/>
      <c r="N19" s="18"/>
      <c r="O19" s="18"/>
      <c r="P19" s="18"/>
      <c r="Q19" s="18"/>
      <c r="R19" s="18"/>
      <c r="S19" s="18"/>
      <c r="T19" s="22"/>
      <c r="U19" s="48"/>
      <c r="V19" s="48"/>
      <c r="W19" s="48"/>
      <c r="X19" s="80"/>
      <c r="Y19" s="48"/>
    </row>
    <row r="20" spans="1:25" x14ac:dyDescent="0.25">
      <c r="A20" s="14"/>
      <c r="B20" s="28"/>
      <c r="C20" s="42"/>
      <c r="D20" s="26"/>
      <c r="E20" s="18"/>
      <c r="F20" s="70" t="s">
        <v>23</v>
      </c>
      <c r="G20" s="1"/>
      <c r="H20" s="2"/>
      <c r="I20" s="2"/>
      <c r="J20" s="2"/>
      <c r="K20" s="5" t="str">
        <f t="shared" si="0"/>
        <v/>
      </c>
      <c r="L20" s="6" t="str">
        <f t="shared" si="1"/>
        <v/>
      </c>
      <c r="M20" s="18"/>
      <c r="N20" s="18"/>
      <c r="O20" s="18"/>
      <c r="P20" s="18"/>
      <c r="Q20" s="18"/>
      <c r="R20" s="18"/>
      <c r="S20" s="18"/>
      <c r="T20" s="22"/>
      <c r="U20" s="48"/>
      <c r="V20" s="48"/>
      <c r="W20" s="48"/>
      <c r="X20" s="80"/>
      <c r="Y20" s="48"/>
    </row>
    <row r="21" spans="1:25" x14ac:dyDescent="0.25">
      <c r="A21" s="14"/>
      <c r="B21" s="43" t="s">
        <v>34</v>
      </c>
      <c r="C21" s="77" t="str">
        <f>IFERROR(ABS(C19-C2)/C2,"")</f>
        <v/>
      </c>
      <c r="D21" s="32"/>
      <c r="E21" s="18"/>
      <c r="F21" s="60" t="s">
        <v>23</v>
      </c>
      <c r="G21" s="3"/>
      <c r="H21" s="4"/>
      <c r="I21" s="4"/>
      <c r="J21" s="4"/>
      <c r="K21" s="7" t="str">
        <f t="shared" si="0"/>
        <v/>
      </c>
      <c r="L21" s="8" t="str">
        <f t="shared" si="1"/>
        <v/>
      </c>
      <c r="M21" s="18"/>
      <c r="N21" s="18"/>
      <c r="O21" s="18"/>
      <c r="P21" s="18"/>
      <c r="Q21" s="18"/>
      <c r="R21" s="18"/>
      <c r="S21" s="18"/>
      <c r="T21" s="22"/>
      <c r="U21" s="48"/>
      <c r="V21" s="48"/>
      <c r="W21" s="48"/>
      <c r="X21" s="80"/>
      <c r="Y21" s="48"/>
    </row>
    <row r="22" spans="1:25" ht="15.75" thickBot="1" x14ac:dyDescent="0.3">
      <c r="A22" s="44"/>
      <c r="B22" s="46" t="s">
        <v>59</v>
      </c>
      <c r="C22" s="45"/>
      <c r="D22" s="45"/>
      <c r="E22" s="45"/>
      <c r="F22" s="46" t="s">
        <v>57</v>
      </c>
      <c r="G22" s="45"/>
      <c r="H22" s="45"/>
      <c r="I22" s="45"/>
      <c r="J22" s="45"/>
      <c r="K22" s="45"/>
      <c r="L22" s="45"/>
      <c r="M22" s="45"/>
      <c r="N22" s="46" t="s">
        <v>58</v>
      </c>
      <c r="O22" s="45"/>
      <c r="P22" s="45"/>
      <c r="Q22" s="45"/>
      <c r="R22" s="45"/>
      <c r="S22" s="45"/>
      <c r="T22" s="47"/>
      <c r="U22" s="48"/>
      <c r="V22" s="48"/>
      <c r="W22" s="48"/>
      <c r="X22" s="48"/>
      <c r="Y22" s="48"/>
    </row>
    <row r="23" spans="1:25" hidden="1" x14ac:dyDescent="0.25"/>
    <row r="24" spans="1:25" hidden="1" x14ac:dyDescent="0.25"/>
    <row r="25" spans="1:25" hidden="1" x14ac:dyDescent="0.25"/>
    <row r="26" spans="1:25" hidden="1" x14ac:dyDescent="0.25"/>
    <row r="27" spans="1:25" hidden="1" x14ac:dyDescent="0.25"/>
    <row r="28" spans="1:25" hidden="1" x14ac:dyDescent="0.25"/>
    <row r="29" spans="1:25" hidden="1" x14ac:dyDescent="0.25"/>
    <row r="30" spans="1:25" hidden="1" x14ac:dyDescent="0.25"/>
    <row r="31" spans="1:25" hidden="1" x14ac:dyDescent="0.25"/>
    <row r="32" spans="1:25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</sheetData>
  <sheetProtection algorithmName="SHA-512" hashValue="AHRnTPjBNx37mnEIRtUTswQia9o9rdkXOuh7Kvea8BTd8eUqBhYpA1Ny8Jhtr3V7QC2WoKDbYlQcKRFBY4+T+A==" saltValue="BWDuEj5VUBCtbkkygR05xg==" spinCount="100000" sheet="1" objects="1" scenarios="1"/>
  <mergeCells count="9">
    <mergeCell ref="N2:S3"/>
    <mergeCell ref="N5:S6"/>
    <mergeCell ref="L10:L11"/>
    <mergeCell ref="G10:G11"/>
    <mergeCell ref="H10:H11"/>
    <mergeCell ref="I10:I11"/>
    <mergeCell ref="J10:J11"/>
    <mergeCell ref="K10:K11"/>
    <mergeCell ref="G7:H7"/>
  </mergeCells>
  <pageMargins left="0.7" right="0.7" top="0.75" bottom="0.75" header="0.3" footer="0.3"/>
  <pageSetup paperSize="9" orientation="landscape" r:id="rId1"/>
  <ignoredErrors>
    <ignoredError sqref="K13 K14:K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 = k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Leite</dc:creator>
  <cp:lastModifiedBy>Tiago Leite</cp:lastModifiedBy>
  <cp:lastPrinted>2021-04-19T12:52:22Z</cp:lastPrinted>
  <dcterms:created xsi:type="dcterms:W3CDTF">2021-04-17T00:57:10Z</dcterms:created>
  <dcterms:modified xsi:type="dcterms:W3CDTF">2021-04-19T13:22:26Z</dcterms:modified>
</cp:coreProperties>
</file>